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02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J33" i="1"/>
  <c r="C33" i="1" l="1"/>
  <c r="D29" i="1" s="1"/>
  <c r="C10" i="1"/>
  <c r="D6" i="1" s="1"/>
  <c r="D14" i="1" l="1"/>
  <c r="D18" i="1"/>
  <c r="D22" i="1"/>
  <c r="D26" i="1"/>
  <c r="D30" i="1"/>
  <c r="D15" i="1"/>
  <c r="D19" i="1"/>
  <c r="D23" i="1"/>
  <c r="D27" i="1"/>
  <c r="D31" i="1"/>
  <c r="D16" i="1"/>
  <c r="D20" i="1"/>
  <c r="D24" i="1"/>
  <c r="D28" i="1"/>
  <c r="D32" i="1"/>
  <c r="D13" i="1"/>
  <c r="D17" i="1"/>
  <c r="D21" i="1"/>
  <c r="D25" i="1"/>
  <c r="D7" i="1"/>
  <c r="D9" i="1"/>
  <c r="D8" i="1"/>
  <c r="D5" i="1"/>
  <c r="D10" i="1" l="1"/>
  <c r="D33" i="1"/>
</calcChain>
</file>

<file path=xl/sharedStrings.xml><?xml version="1.0" encoding="utf-8"?>
<sst xmlns="http://schemas.openxmlformats.org/spreadsheetml/2006/main" count="49" uniqueCount="45">
  <si>
    <t>ST Express Bus</t>
  </si>
  <si>
    <t>Central Link Light Rail</t>
  </si>
  <si>
    <t>Tacoma Link Light Rail</t>
  </si>
  <si>
    <t>Q3 YTD Boardings</t>
  </si>
  <si>
    <t>Sounder Commuter Rail South</t>
  </si>
  <si>
    <t>Sounder Commuter Rail North</t>
  </si>
  <si>
    <t>510/512</t>
  </si>
  <si>
    <t>555/556</t>
  </si>
  <si>
    <t>566/567</t>
  </si>
  <si>
    <t>577/578</t>
  </si>
  <si>
    <t>590-595</t>
  </si>
  <si>
    <t xml:space="preserve">Everett-Bellevue </t>
  </si>
  <si>
    <t>Lynnwood-Bellevue</t>
  </si>
  <si>
    <t>Kirkland-U. District</t>
  </si>
  <si>
    <t>Overlake-U. District</t>
  </si>
  <si>
    <t>Issaquah-Northgate</t>
  </si>
  <si>
    <t xml:space="preserve">Lakewood-SeaTac </t>
  </si>
  <si>
    <t>Tacoma-U. District</t>
  </si>
  <si>
    <t>Bonney Lk-Sumner</t>
  </si>
  <si>
    <t xml:space="preserve">Everett-Seattle  </t>
  </si>
  <si>
    <t xml:space="preserve">Lynnwood-Seattle  </t>
  </si>
  <si>
    <t>Woodinville-Seattle</t>
  </si>
  <si>
    <t xml:space="preserve">Redmond-Seattle  </t>
  </si>
  <si>
    <t xml:space="preserve">Bellevue-Seattle  </t>
  </si>
  <si>
    <t xml:space="preserve">Issaquah-Seattle  </t>
  </si>
  <si>
    <t xml:space="preserve">Auburn-Kent-Overlake </t>
  </si>
  <si>
    <t xml:space="preserve">West Seattle -SeaTac-Bellevue </t>
  </si>
  <si>
    <t>Seattle -Federal Way/Puyallup</t>
  </si>
  <si>
    <t xml:space="preserve">Lakewood/Tacoma-Seattle  </t>
  </si>
  <si>
    <t>Sounder Supl Bus</t>
  </si>
  <si>
    <t>Q3 YTD %</t>
  </si>
  <si>
    <t>% of Express bus boardings</t>
  </si>
  <si>
    <t>Unweighted survey n</t>
  </si>
  <si>
    <t>Population Counts</t>
  </si>
  <si>
    <t>Weighted survey %</t>
  </si>
  <si>
    <t>Weighted survey n</t>
  </si>
  <si>
    <t>Unweighted survey %</t>
  </si>
  <si>
    <t>% of all ST boardings</t>
  </si>
  <si>
    <t>Unweighted Survey</t>
  </si>
  <si>
    <t>Weighted Survey</t>
  </si>
  <si>
    <t>Not sampled</t>
  </si>
  <si>
    <t>Overall Services</t>
  </si>
  <si>
    <t>Routes w/in Express bus</t>
  </si>
  <si>
    <t>Total Boardings - All Services</t>
  </si>
  <si>
    <t>Total Boardings - w/in Express 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</si>
</sst>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###0%"/>
    <numFmt numFmtId="166" formatCode="#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Border="1" applyAlignment="1">
      <alignment horizontal="right"/>
    </xf>
    <xf numFmtId="3" fontId="1" fillId="0" borderId="0" xfId="0" applyNumberFormat="1" applyFont="1" applyBorder="1"/>
    <xf numFmtId="0" fontId="0" fillId="0" borderId="0" xfId="0" applyFont="1" applyBorder="1"/>
    <xf numFmtId="0" fontId="0" fillId="0" borderId="0" xfId="0" applyFont="1" applyFill="1" applyBorder="1"/>
    <xf numFmtId="9" fontId="0" fillId="0" borderId="0" xfId="0" applyNumberFormat="1" applyFont="1" applyBorder="1"/>
    <xf numFmtId="165" fontId="3" fillId="0" borderId="0" xfId="1" applyNumberFormat="1" applyFont="1" applyBorder="1" applyAlignment="1">
      <alignment horizontal="right" vertical="top"/>
    </xf>
    <xf numFmtId="3" fontId="0" fillId="0" borderId="0" xfId="0" applyNumberFormat="1" applyFont="1" applyBorder="1"/>
    <xf numFmtId="164" fontId="0" fillId="0" borderId="0" xfId="0" applyNumberFormat="1" applyFont="1" applyBorder="1"/>
    <xf numFmtId="0" fontId="0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Font="1" applyBorder="1" applyAlignment="1"/>
    <xf numFmtId="164" fontId="0" fillId="0" borderId="0" xfId="2" applyNumberFormat="1" applyFont="1" applyBorder="1"/>
    <xf numFmtId="0" fontId="0" fillId="0" borderId="0" xfId="0" applyFont="1" applyBorder="1" applyAlignment="1">
      <alignment horizontal="left"/>
    </xf>
    <xf numFmtId="166" fontId="3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/>
    <xf numFmtId="164" fontId="1" fillId="0" borderId="0" xfId="0" applyNumberFormat="1" applyFont="1" applyBorder="1"/>
    <xf numFmtId="166" fontId="1" fillId="0" borderId="0" xfId="0" applyNumberFormat="1" applyFont="1" applyBorder="1"/>
    <xf numFmtId="0" fontId="1" fillId="0" borderId="0" xfId="0" applyFont="1"/>
    <xf numFmtId="9" fontId="1" fillId="0" borderId="0" xfId="0" applyNumberFormat="1" applyFont="1" applyBorder="1"/>
    <xf numFmtId="1" fontId="1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pane ySplit="2" topLeftCell="A3" activePane="bottomLeft" state="frozen"/>
      <selection pane="bottomLeft" activeCell="M29" sqref="M29"/>
    </sheetView>
  </sheetViews>
  <sheetFormatPr defaultRowHeight="15" x14ac:dyDescent="0.25"/>
  <cols>
    <col min="1" max="1" width="9.140625" style="3" bestFit="1" customWidth="1"/>
    <col min="2" max="2" width="29.140625" style="3" customWidth="1"/>
    <col min="3" max="3" width="16.42578125" style="3" bestFit="1" customWidth="1"/>
    <col min="4" max="4" width="15.5703125" style="3" bestFit="1" customWidth="1"/>
    <col min="5" max="5" width="2.85546875" style="3" customWidth="1"/>
    <col min="6" max="7" width="12.7109375" style="3" customWidth="1"/>
    <col min="8" max="8" width="2.85546875" style="3" customWidth="1"/>
    <col min="9" max="10" width="12.28515625" style="3" customWidth="1"/>
  </cols>
  <sheetData>
    <row r="1" spans="1:11" x14ac:dyDescent="0.25">
      <c r="C1" s="29" t="s">
        <v>33</v>
      </c>
      <c r="D1" s="29"/>
      <c r="F1" s="29" t="s">
        <v>38</v>
      </c>
      <c r="G1" s="29"/>
      <c r="I1" s="29" t="s">
        <v>39</v>
      </c>
      <c r="J1" s="29"/>
      <c r="K1" s="15"/>
    </row>
    <row r="2" spans="1:11" s="13" customFormat="1" ht="30" x14ac:dyDescent="0.25">
      <c r="A2" s="9"/>
      <c r="B2" s="9"/>
      <c r="C2" s="10" t="s">
        <v>3</v>
      </c>
      <c r="D2" s="11" t="s">
        <v>30</v>
      </c>
      <c r="E2" s="10"/>
      <c r="F2" s="20" t="s">
        <v>36</v>
      </c>
      <c r="G2" s="21" t="s">
        <v>32</v>
      </c>
      <c r="H2" s="21"/>
      <c r="I2" s="20" t="s">
        <v>34</v>
      </c>
      <c r="J2" s="20" t="s">
        <v>35</v>
      </c>
    </row>
    <row r="3" spans="1:11" s="13" customFormat="1" x14ac:dyDescent="0.25">
      <c r="A3" s="9"/>
      <c r="B3" s="9"/>
      <c r="C3" s="10"/>
      <c r="D3" s="11"/>
      <c r="E3" s="10"/>
      <c r="F3" s="10"/>
      <c r="G3" s="12"/>
      <c r="H3" s="12"/>
      <c r="I3" s="10"/>
      <c r="J3" s="9"/>
    </row>
    <row r="4" spans="1:11" ht="30" x14ac:dyDescent="0.25">
      <c r="A4" s="22" t="s">
        <v>41</v>
      </c>
      <c r="D4" s="14" t="s">
        <v>37</v>
      </c>
    </row>
    <row r="5" spans="1:11" x14ac:dyDescent="0.25">
      <c r="B5" s="3" t="s">
        <v>0</v>
      </c>
      <c r="C5" s="7">
        <v>12458011</v>
      </c>
      <c r="D5" s="5">
        <f>C5/$C$10</f>
        <v>0.5499072379964467</v>
      </c>
      <c r="F5" s="6">
        <v>0.4</v>
      </c>
      <c r="G5" s="3">
        <v>600</v>
      </c>
      <c r="H5" s="16"/>
      <c r="I5" s="19">
        <v>0.54667392947787241</v>
      </c>
      <c r="J5" s="18">
        <v>819.58282134054957</v>
      </c>
    </row>
    <row r="6" spans="1:11" x14ac:dyDescent="0.25">
      <c r="B6" s="3" t="s">
        <v>4</v>
      </c>
      <c r="C6" s="7">
        <v>2020090</v>
      </c>
      <c r="D6" s="5">
        <f>C6/$C$10</f>
        <v>8.9168496672883166E-2</v>
      </c>
      <c r="F6" s="6">
        <v>0.22</v>
      </c>
      <c r="G6" s="3">
        <v>329</v>
      </c>
      <c r="H6" s="16"/>
      <c r="I6" s="19">
        <v>8.9201446583055122E-2</v>
      </c>
      <c r="J6" s="18">
        <v>133.73232070536815</v>
      </c>
    </row>
    <row r="7" spans="1:11" x14ac:dyDescent="0.25">
      <c r="B7" s="3" t="s">
        <v>5</v>
      </c>
      <c r="C7" s="7">
        <v>217798</v>
      </c>
      <c r="D7" s="5">
        <f>C7/$C$10</f>
        <v>9.6137896026219673E-3</v>
      </c>
      <c r="F7" s="6">
        <v>0.08</v>
      </c>
      <c r="G7" s="3">
        <v>115</v>
      </c>
      <c r="H7" s="16"/>
      <c r="I7" s="19">
        <v>1.0024625559266588E-2</v>
      </c>
      <c r="J7" s="18">
        <v>15.029088558500307</v>
      </c>
    </row>
    <row r="8" spans="1:11" x14ac:dyDescent="0.25">
      <c r="B8" s="3" t="s">
        <v>1</v>
      </c>
      <c r="C8" s="7">
        <v>7211461</v>
      </c>
      <c r="D8" s="5">
        <f>C8/$C$10</f>
        <v>0.31832004325803637</v>
      </c>
      <c r="F8" s="6">
        <v>0.24</v>
      </c>
      <c r="G8" s="3">
        <v>356</v>
      </c>
      <c r="H8" s="16"/>
      <c r="I8" s="19">
        <v>0.32100242838002602</v>
      </c>
      <c r="J8" s="18">
        <v>481.25228170318002</v>
      </c>
    </row>
    <row r="9" spans="1:11" x14ac:dyDescent="0.25">
      <c r="B9" s="3" t="s">
        <v>2</v>
      </c>
      <c r="C9" s="7">
        <v>747390</v>
      </c>
      <c r="D9" s="5">
        <f>C9/$C$10</f>
        <v>3.2990432470011807E-2</v>
      </c>
      <c r="F9" s="6">
        <v>7.0000000000000007E-2</v>
      </c>
      <c r="G9" s="3">
        <v>103</v>
      </c>
      <c r="H9" s="16"/>
      <c r="I9" s="19">
        <v>3.3097569999774049E-2</v>
      </c>
      <c r="J9" s="18">
        <v>49.620437956204256</v>
      </c>
    </row>
    <row r="10" spans="1:11" s="25" customFormat="1" x14ac:dyDescent="0.25">
      <c r="A10" s="22"/>
      <c r="B10" s="1" t="s">
        <v>43</v>
      </c>
      <c r="C10" s="2">
        <f>SUM(C5:C9)</f>
        <v>22654750</v>
      </c>
      <c r="D10" s="26">
        <f>SUM(D5:D9)</f>
        <v>0.99999999999999989</v>
      </c>
      <c r="E10" s="22"/>
      <c r="F10" s="26"/>
      <c r="G10" s="27"/>
      <c r="H10" s="22"/>
      <c r="I10" s="26"/>
      <c r="J10" s="27"/>
    </row>
    <row r="11" spans="1:11" x14ac:dyDescent="0.25">
      <c r="C11" s="7"/>
      <c r="F11" s="6"/>
    </row>
    <row r="12" spans="1:11" ht="30" x14ac:dyDescent="0.25">
      <c r="A12" s="22" t="s">
        <v>42</v>
      </c>
      <c r="D12" s="14" t="s">
        <v>31</v>
      </c>
    </row>
    <row r="13" spans="1:11" ht="15" customHeight="1" x14ac:dyDescent="0.25">
      <c r="A13" s="17" t="s">
        <v>6</v>
      </c>
      <c r="B13" s="3" t="s">
        <v>19</v>
      </c>
      <c r="C13" s="7">
        <v>750338</v>
      </c>
      <c r="D13" s="8">
        <f>C13/$C$33</f>
        <v>6.022935763983512E-2</v>
      </c>
      <c r="F13" s="6">
        <v>0.11</v>
      </c>
      <c r="G13" s="18">
        <v>66</v>
      </c>
      <c r="I13" s="19">
        <v>6.0695511226806297E-2</v>
      </c>
      <c r="J13" s="18">
        <v>49.744998333972909</v>
      </c>
    </row>
    <row r="14" spans="1:11" x14ac:dyDescent="0.25">
      <c r="A14" s="17">
        <v>511</v>
      </c>
      <c r="B14" s="3" t="s">
        <v>20</v>
      </c>
      <c r="C14" s="7">
        <v>909228</v>
      </c>
      <c r="D14" s="8">
        <f t="shared" ref="D14:D32" si="0">C14/$C$33</f>
        <v>7.2983399998603302E-2</v>
      </c>
      <c r="F14" s="6">
        <v>2.6666666666666665E-2</v>
      </c>
      <c r="G14" s="18">
        <v>16</v>
      </c>
      <c r="I14" s="19">
        <v>7.3548265290744791E-2</v>
      </c>
      <c r="J14" s="18">
        <v>60.278894771691832</v>
      </c>
    </row>
    <row r="15" spans="1:11" x14ac:dyDescent="0.25">
      <c r="A15" s="17">
        <v>513</v>
      </c>
      <c r="B15" s="3" t="s">
        <v>19</v>
      </c>
      <c r="C15" s="7">
        <v>79578</v>
      </c>
      <c r="D15" s="8">
        <f t="shared" si="0"/>
        <v>6.3876970408839745E-3</v>
      </c>
      <c r="E15" s="4"/>
      <c r="F15" s="28" t="s">
        <v>40</v>
      </c>
      <c r="G15" s="28"/>
      <c r="I15" s="28" t="s">
        <v>40</v>
      </c>
      <c r="J15" s="28"/>
    </row>
    <row r="16" spans="1:11" x14ac:dyDescent="0.25">
      <c r="A16" s="17">
        <v>522</v>
      </c>
      <c r="B16" s="3" t="s">
        <v>21</v>
      </c>
      <c r="C16" s="7">
        <v>1054142</v>
      </c>
      <c r="D16" s="8">
        <f t="shared" si="0"/>
        <v>8.4615593933895228E-2</v>
      </c>
      <c r="E16" s="4"/>
      <c r="F16" s="6">
        <v>9.6666666666666665E-2</v>
      </c>
      <c r="G16" s="18">
        <v>58</v>
      </c>
      <c r="I16" s="19">
        <v>8.527048822750323E-2</v>
      </c>
      <c r="J16" s="18">
        <v>69.886227318583224</v>
      </c>
    </row>
    <row r="17" spans="1:10" x14ac:dyDescent="0.25">
      <c r="A17" s="17">
        <v>532</v>
      </c>
      <c r="B17" s="3" t="s">
        <v>11</v>
      </c>
      <c r="C17" s="7">
        <v>354950</v>
      </c>
      <c r="D17" s="8">
        <f t="shared" si="0"/>
        <v>2.8491707063029562E-2</v>
      </c>
      <c r="E17" s="4"/>
      <c r="F17" s="6">
        <v>2.3333333333333334E-2</v>
      </c>
      <c r="G17" s="18">
        <v>14</v>
      </c>
      <c r="I17" s="19">
        <v>2.8712222638271022E-2</v>
      </c>
      <c r="J17" s="18">
        <v>23.532044436832162</v>
      </c>
    </row>
    <row r="18" spans="1:10" x14ac:dyDescent="0.25">
      <c r="A18" s="17">
        <v>535</v>
      </c>
      <c r="B18" s="3" t="s">
        <v>12</v>
      </c>
      <c r="C18" s="7">
        <v>336457</v>
      </c>
      <c r="D18" s="8">
        <f t="shared" si="0"/>
        <v>2.7007280696734012E-2</v>
      </c>
      <c r="E18" s="4"/>
      <c r="F18" s="6">
        <v>4.6666666666666669E-2</v>
      </c>
      <c r="G18" s="18">
        <v>28</v>
      </c>
      <c r="I18" s="19">
        <v>2.7216307345273229E-2</v>
      </c>
      <c r="J18" s="18">
        <v>22.306017960510555</v>
      </c>
    </row>
    <row r="19" spans="1:10" x14ac:dyDescent="0.25">
      <c r="A19" s="17">
        <v>540</v>
      </c>
      <c r="B19" s="3" t="s">
        <v>13</v>
      </c>
      <c r="C19" s="7">
        <v>111977</v>
      </c>
      <c r="D19" s="8">
        <f t="shared" si="0"/>
        <v>8.9883529561821714E-3</v>
      </c>
      <c r="E19" s="4"/>
      <c r="F19" s="6">
        <v>0.01</v>
      </c>
      <c r="G19" s="18">
        <v>6</v>
      </c>
      <c r="I19" s="19">
        <v>9.0579195784354239E-3</v>
      </c>
      <c r="J19" s="18">
        <v>7.4237152835699058</v>
      </c>
    </row>
    <row r="20" spans="1:10" x14ac:dyDescent="0.25">
      <c r="A20" s="17">
        <v>542</v>
      </c>
      <c r="B20" s="3" t="s">
        <v>14</v>
      </c>
      <c r="C20" s="7">
        <v>289634</v>
      </c>
      <c r="D20" s="8">
        <f t="shared" si="0"/>
        <v>2.3248815561328368E-2</v>
      </c>
      <c r="E20" s="4"/>
      <c r="F20" s="6">
        <v>1.3333333333333332E-2</v>
      </c>
      <c r="G20" s="18">
        <v>8</v>
      </c>
      <c r="I20" s="19">
        <v>2.342875304018301E-2</v>
      </c>
      <c r="J20" s="18">
        <v>19.201803517164169</v>
      </c>
    </row>
    <row r="21" spans="1:10" x14ac:dyDescent="0.25">
      <c r="A21" s="17">
        <v>545</v>
      </c>
      <c r="B21" s="3" t="s">
        <v>22</v>
      </c>
      <c r="C21" s="7">
        <v>1818292</v>
      </c>
      <c r="D21" s="8">
        <f t="shared" si="0"/>
        <v>0.14595363577701129</v>
      </c>
      <c r="E21" s="4"/>
      <c r="F21" s="6">
        <v>0.13500000000000001</v>
      </c>
      <c r="G21" s="18">
        <v>81</v>
      </c>
      <c r="I21" s="19">
        <v>0.14708326447495959</v>
      </c>
      <c r="J21" s="18">
        <v>120.54691687036561</v>
      </c>
    </row>
    <row r="22" spans="1:10" x14ac:dyDescent="0.25">
      <c r="A22" s="17">
        <v>550</v>
      </c>
      <c r="B22" s="3" t="s">
        <v>23</v>
      </c>
      <c r="C22" s="7">
        <v>2028285</v>
      </c>
      <c r="D22" s="8">
        <f t="shared" si="0"/>
        <v>0.16280969731042941</v>
      </c>
      <c r="E22" s="4"/>
      <c r="F22" s="6">
        <v>0.13166666666666665</v>
      </c>
      <c r="G22" s="18">
        <v>79</v>
      </c>
      <c r="I22" s="19">
        <v>0.16406978586805251</v>
      </c>
      <c r="J22" s="18">
        <v>134.46877799847832</v>
      </c>
    </row>
    <row r="23" spans="1:10" x14ac:dyDescent="0.25">
      <c r="A23" s="17">
        <v>554</v>
      </c>
      <c r="B23" s="3" t="s">
        <v>24</v>
      </c>
      <c r="C23" s="7">
        <v>747330</v>
      </c>
      <c r="D23" s="8">
        <f t="shared" si="0"/>
        <v>5.9987906576740059E-2</v>
      </c>
      <c r="E23" s="4"/>
      <c r="F23" s="6">
        <v>7.4999999999999997E-2</v>
      </c>
      <c r="G23" s="18">
        <v>45</v>
      </c>
      <c r="I23" s="19">
        <v>6.0452191419239527E-2</v>
      </c>
      <c r="J23" s="18">
        <v>49.545577599599298</v>
      </c>
    </row>
    <row r="24" spans="1:10" x14ac:dyDescent="0.25">
      <c r="A24" s="17" t="s">
        <v>7</v>
      </c>
      <c r="B24" s="3" t="s">
        <v>15</v>
      </c>
      <c r="C24" s="7">
        <v>271843</v>
      </c>
      <c r="D24" s="8">
        <f t="shared" si="0"/>
        <v>2.1820738479039713E-2</v>
      </c>
      <c r="E24" s="4"/>
      <c r="F24" s="6">
        <v>0.01</v>
      </c>
      <c r="G24" s="18">
        <v>6</v>
      </c>
      <c r="I24" s="19">
        <v>2.1989623154403309E-2</v>
      </c>
      <c r="J24" s="18">
        <v>18.022317385101342</v>
      </c>
    </row>
    <row r="25" spans="1:10" x14ac:dyDescent="0.25">
      <c r="A25" s="17">
        <v>560</v>
      </c>
      <c r="B25" s="3" t="s">
        <v>26</v>
      </c>
      <c r="C25" s="7">
        <v>384809</v>
      </c>
      <c r="D25" s="8">
        <f t="shared" si="0"/>
        <v>3.0888478104570627E-2</v>
      </c>
      <c r="E25" s="4"/>
      <c r="F25" s="6">
        <v>3.8333333333333337E-2</v>
      </c>
      <c r="G25" s="18">
        <v>23</v>
      </c>
      <c r="I25" s="19">
        <v>3.1127543826483767E-2</v>
      </c>
      <c r="J25" s="18">
        <v>25.511600190711174</v>
      </c>
    </row>
    <row r="26" spans="1:10" x14ac:dyDescent="0.25">
      <c r="A26" s="17" t="s">
        <v>8</v>
      </c>
      <c r="B26" s="3" t="s">
        <v>25</v>
      </c>
      <c r="C26" s="7">
        <v>457329</v>
      </c>
      <c r="D26" s="8">
        <f t="shared" si="0"/>
        <v>3.6709632059242846E-2</v>
      </c>
      <c r="E26" s="4"/>
      <c r="F26" s="6">
        <v>3.8333333333333337E-2</v>
      </c>
      <c r="G26" s="18">
        <v>23</v>
      </c>
      <c r="I26" s="19">
        <v>3.6993751421151772E-2</v>
      </c>
      <c r="J26" s="18">
        <v>30.319443161718535</v>
      </c>
    </row>
    <row r="27" spans="1:10" x14ac:dyDescent="0.25">
      <c r="A27" s="17">
        <v>574</v>
      </c>
      <c r="B27" s="3" t="s">
        <v>16</v>
      </c>
      <c r="C27" s="7">
        <v>559410</v>
      </c>
      <c r="D27" s="8">
        <f t="shared" si="0"/>
        <v>4.490363670412556E-2</v>
      </c>
      <c r="E27" s="4"/>
      <c r="F27" s="6">
        <v>4.8333333333333332E-2</v>
      </c>
      <c r="G27" s="18">
        <v>29</v>
      </c>
      <c r="I27" s="19">
        <v>4.525117471777769E-2</v>
      </c>
      <c r="J27" s="18">
        <v>37.087085444170384</v>
      </c>
    </row>
    <row r="28" spans="1:10" x14ac:dyDescent="0.25">
      <c r="A28" s="17" t="s">
        <v>9</v>
      </c>
      <c r="B28" s="3" t="s">
        <v>27</v>
      </c>
      <c r="C28" s="7">
        <v>739649</v>
      </c>
      <c r="D28" s="8">
        <f t="shared" si="0"/>
        <v>5.9371355507713067E-2</v>
      </c>
      <c r="E28" s="4"/>
      <c r="F28" s="6">
        <v>5.6666666666666671E-2</v>
      </c>
      <c r="G28" s="18">
        <v>34</v>
      </c>
      <c r="I28" s="19">
        <v>5.9830868466472696E-2</v>
      </c>
      <c r="J28" s="18">
        <v>49.036351981007016</v>
      </c>
    </row>
    <row r="29" spans="1:10" x14ac:dyDescent="0.25">
      <c r="A29" s="17">
        <v>586</v>
      </c>
      <c r="B29" s="3" t="s">
        <v>17</v>
      </c>
      <c r="C29" s="7">
        <v>109203</v>
      </c>
      <c r="D29" s="8">
        <f t="shared" si="0"/>
        <v>8.7656849877560707E-3</v>
      </c>
      <c r="E29" s="4"/>
      <c r="F29" s="6">
        <v>8.3333333333333332E-3</v>
      </c>
      <c r="G29" s="18">
        <v>5</v>
      </c>
      <c r="I29" s="19">
        <v>8.8335282399411262E-3</v>
      </c>
      <c r="J29" s="18">
        <v>7.2398079972823677</v>
      </c>
    </row>
    <row r="30" spans="1:10" x14ac:dyDescent="0.25">
      <c r="A30" s="17" t="s">
        <v>10</v>
      </c>
      <c r="B30" s="3" t="s">
        <v>28</v>
      </c>
      <c r="C30" s="7">
        <v>1371221</v>
      </c>
      <c r="D30" s="8">
        <f t="shared" si="0"/>
        <v>0.11006740963706003</v>
      </c>
      <c r="E30" s="4"/>
      <c r="F30" s="6">
        <v>0.13</v>
      </c>
      <c r="G30" s="18">
        <v>78</v>
      </c>
      <c r="I30" s="19">
        <v>0.1109192918390547</v>
      </c>
      <c r="J30" s="18">
        <v>90.907546146548256</v>
      </c>
    </row>
    <row r="31" spans="1:10" x14ac:dyDescent="0.25">
      <c r="A31" s="17">
        <v>596</v>
      </c>
      <c r="B31" s="3" t="s">
        <v>18</v>
      </c>
      <c r="C31" s="7">
        <v>68234</v>
      </c>
      <c r="D31" s="8">
        <f t="shared" si="0"/>
        <v>5.4771182976158872E-3</v>
      </c>
      <c r="E31" s="4"/>
      <c r="F31" s="6">
        <v>1.6666666666666666E-3</v>
      </c>
      <c r="G31" s="18">
        <v>1</v>
      </c>
      <c r="I31" s="19">
        <v>5.5195092252423731E-3</v>
      </c>
      <c r="J31" s="18">
        <v>4.5236949432393345</v>
      </c>
    </row>
    <row r="32" spans="1:10" x14ac:dyDescent="0.25">
      <c r="A32" s="17"/>
      <c r="B32" s="3" t="s">
        <v>29</v>
      </c>
      <c r="C32" s="7">
        <v>16102</v>
      </c>
      <c r="D32" s="8">
        <f t="shared" si="0"/>
        <v>1.2925016682036963E-3</v>
      </c>
      <c r="E32" s="4"/>
      <c r="F32" s="28" t="s">
        <v>40</v>
      </c>
      <c r="G32" s="28"/>
      <c r="I32" s="28" t="s">
        <v>40</v>
      </c>
      <c r="J32" s="28"/>
    </row>
    <row r="33" spans="1:10" s="25" customFormat="1" x14ac:dyDescent="0.25">
      <c r="A33" s="22"/>
      <c r="B33" s="1" t="s">
        <v>44</v>
      </c>
      <c r="C33" s="2">
        <f>SUM(C13:C32)</f>
        <v>12458011</v>
      </c>
      <c r="D33" s="23">
        <f>SUM(D13:D32)</f>
        <v>1</v>
      </c>
      <c r="E33" s="22"/>
      <c r="F33" s="22"/>
      <c r="G33" s="24">
        <f>SUM(G16:G31,G5:G14)</f>
        <v>2103</v>
      </c>
      <c r="H33" s="22"/>
      <c r="I33" s="22"/>
      <c r="J33" s="24">
        <f>SUM(J16:J31,J5:J14)</f>
        <v>2318.7997716043487</v>
      </c>
    </row>
    <row r="34" spans="1:10" x14ac:dyDescent="0.25">
      <c r="B34" s="1"/>
      <c r="C34" s="7"/>
      <c r="D34" s="8"/>
    </row>
  </sheetData>
  <mergeCells count="7">
    <mergeCell ref="F32:G32"/>
    <mergeCell ref="I15:J15"/>
    <mergeCell ref="I32:J32"/>
    <mergeCell ref="C1:D1"/>
    <mergeCell ref="F1:G1"/>
    <mergeCell ref="I1:J1"/>
    <mergeCell ref="F15:G15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9A0F53A6AA7645AA515E7B6DC7FDAA" ma:contentTypeVersion="10" ma:contentTypeDescription="Create a new document." ma:contentTypeScope="" ma:versionID="28d737f180c37334cd9645ed863f07ae">
  <xsd:schema xmlns:xsd="http://www.w3.org/2001/XMLSchema" xmlns:xs="http://www.w3.org/2001/XMLSchema" xmlns:p="http://schemas.microsoft.com/office/2006/metadata/properties" xmlns:ns2="56f3d933-615c-4180-bc95-256da5f826c8" targetNamespace="http://schemas.microsoft.com/office/2006/metadata/properties" ma:root="true" ma:fieldsID="37e4267dde8f026450559be7c0d828b6" ns2:_="">
    <xsd:import namespace="56f3d933-615c-4180-bc95-256da5f82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f3d933-615c-4180-bc95-256da5f826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E6F132-A030-48FD-91F4-C6780D0C4918}"/>
</file>

<file path=customXml/itemProps2.xml><?xml version="1.0" encoding="utf-8"?>
<ds:datastoreItem xmlns:ds="http://schemas.openxmlformats.org/officeDocument/2006/customXml" ds:itemID="{97DA9BBC-2356-47C2-95E6-576CC939068D}"/>
</file>

<file path=customXml/itemProps3.xml><?xml version="1.0" encoding="utf-8"?>
<ds:datastoreItem xmlns:ds="http://schemas.openxmlformats.org/officeDocument/2006/customXml" ds:itemID="{029B0640-1C14-4EC7-B8AB-922EFC507B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Vines</dc:creator>
  <cp:lastModifiedBy>Yasukochi, Emily</cp:lastModifiedBy>
  <dcterms:created xsi:type="dcterms:W3CDTF">2014-08-11T23:48:01Z</dcterms:created>
  <dcterms:modified xsi:type="dcterms:W3CDTF">2014-08-12T23:49:03Z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0x0101006F9A0F53A6AA7645AA515E7B6DC7FDAA</vt:lpwstr>
  </property>
</Properties>
</file>